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EREOS REEXPEDICION" sheetId="1" r:id="rId4"/>
  </sheets>
  <definedNames/>
  <calcPr/>
</workbook>
</file>

<file path=xl/sharedStrings.xml><?xml version="1.0" encoding="utf-8"?>
<sst xmlns="http://schemas.openxmlformats.org/spreadsheetml/2006/main" count="51" uniqueCount="42">
  <si>
    <t>AEREOS PENINSULA / LPA 2023</t>
  </si>
  <si>
    <t>SERVICIO PUERTA / PUERTA</t>
  </si>
  <si>
    <t>KILOS</t>
  </si>
  <si>
    <t>DUAS</t>
  </si>
  <si>
    <t>*</t>
  </si>
  <si>
    <t>Total</t>
  </si>
  <si>
    <t>Servicio 48h LPA-TNF</t>
  </si>
  <si>
    <t>Tasa fuel</t>
  </si>
  <si>
    <t>total</t>
  </si>
  <si>
    <t>Minimo 2kg</t>
  </si>
  <si>
    <t>total dúas</t>
  </si>
  <si>
    <t>TOTAL</t>
  </si>
  <si>
    <t xml:space="preserve">TOTAL   </t>
  </si>
  <si>
    <t>Islas- LPA/TNF,FUE Y LAN</t>
  </si>
  <si>
    <t>Islas- TNF/SCP,GOM, VDE</t>
  </si>
  <si>
    <t>minimo 5kg</t>
  </si>
  <si>
    <t>IGIC</t>
  </si>
  <si>
    <t xml:space="preserve"> LAS PALMAS a  FUERTEVENTURA / LANZAROTE </t>
  </si>
  <si>
    <t>Tenerife a La Palma</t>
  </si>
  <si>
    <t>48h</t>
  </si>
  <si>
    <t>5kg minimo</t>
  </si>
  <si>
    <t>total a Fuerteventura y lanzarote</t>
  </si>
  <si>
    <t>total a isla La Palma</t>
  </si>
  <si>
    <t>En los envíos a otras islas hay que sumar 24h por la reexpedicion</t>
  </si>
  <si>
    <t>AEREO - CALCULO VOLUMEN cm</t>
  </si>
  <si>
    <t>ALTO - X</t>
  </si>
  <si>
    <t>LARGO - X</t>
  </si>
  <si>
    <t>ANCHO X</t>
  </si>
  <si>
    <t>PESO REAL</t>
  </si>
  <si>
    <t>PESO VOL</t>
  </si>
  <si>
    <t>PESO TASABLE</t>
  </si>
  <si>
    <t>Se aplica la relacion PESO / VOLUMEN (Cual sea mayor)</t>
  </si>
  <si>
    <t>CONDICIONES GENERALES</t>
  </si>
  <si>
    <t>TARIFAS ESTIPULADA PARA CARGA GENERAL</t>
  </si>
  <si>
    <t>SEGURO APLPICADO LOTT</t>
  </si>
  <si>
    <t>NO INCLUYE:</t>
  </si>
  <si>
    <t>SEGURO A TODO RIESGO: CONSULTAR</t>
  </si>
  <si>
    <t>RECOGIDAS FALLIDAS  O SEGUNDAS ENTREGAS</t>
  </si>
  <si>
    <t>MERCANCIA ADR</t>
  </si>
  <si>
    <r>
      <rPr>
        <rFont val="Calibri"/>
        <color rgb="FFFF0000"/>
        <sz val="20.0"/>
      </rPr>
      <t>*</t>
    </r>
    <r>
      <rPr>
        <rFont val="Calibri"/>
        <color rgb="FFFF0000"/>
        <sz val="10.0"/>
      </rPr>
      <t>El valor referido será valido sólo para los servicios que incluyan el T2LF en sus facturas. Si no cumplen el requisito se incrementara en 8€ el importe señalado</t>
    </r>
  </si>
  <si>
    <t>Esta herramienta procede de  Mic Servicios Integrales y puede contener  INFORMACION CONFIDENCIAL a la que  sólo tiene derecho  a  acceder  el destinatario. Conforme al Código  Penal será castigado  el  que, para descubrir los  secretos o vulnerar  la intimidad de  otro, sin  su consentimiento. También  incurre en  delito aquel que descubriere, revelare o cediere datos reservados de personas jurídicas, sin el consentimiento de sus representantes</t>
  </si>
  <si>
    <t>Si Vd. ha recibido esta herramienta por error, le rogamos que nos informe inmediatamente al número de teléfono 928208607, fax 928411523 o a la dirección de correo electrónico: mic@mic2010.com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</si>
</sst>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"/>
    <numFmt numFmtId="165" formatCode="#,##0.00\ &quot;€&quot;;[Red]\-#,##0.00\ &quot;€&quot;"/>
  </numFmts>
  <fonts count="20">
    <font>
      <sz val="11.0"/>
      <color theme="1"/>
      <name val="Calibri"/>
      <scheme val="minor"/>
    </font>
    <font>
      <sz val="11.0"/>
      <color theme="1"/>
      <name val="Calibri"/>
    </font>
    <font/>
    <font>
      <b/>
      <i/>
      <sz val="26.0"/>
      <color rgb="FF333399"/>
      <name val="Calibri"/>
    </font>
    <font>
      <sz val="12.0"/>
      <color rgb="FF333399"/>
      <name val="Calibri"/>
    </font>
    <font>
      <sz val="26.0"/>
      <color rgb="FF333399"/>
      <name val="Calibri"/>
    </font>
    <font>
      <sz val="24.0"/>
      <color rgb="FF000000"/>
      <name val="Calibri"/>
    </font>
    <font>
      <sz val="28.0"/>
      <color rgb="FFFF0000"/>
      <name val="Calibri"/>
    </font>
    <font>
      <b/>
      <sz val="18.0"/>
      <color rgb="FF993300"/>
      <name val="Calibri"/>
    </font>
    <font>
      <b/>
      <sz val="11.0"/>
      <color rgb="FF000000"/>
      <name val="Calibri"/>
    </font>
    <font>
      <b/>
      <sz val="16.0"/>
      <color rgb="FF000000"/>
      <name val="Calibri"/>
    </font>
    <font>
      <sz val="11.0"/>
      <color rgb="FFFFFFFF"/>
      <name val="Calibri"/>
    </font>
    <font>
      <b/>
      <sz val="11.0"/>
      <color theme="1"/>
      <name val="Calibri"/>
    </font>
    <font>
      <b/>
      <sz val="20.0"/>
      <color rgb="FF993300"/>
      <name val="Calibri"/>
    </font>
    <font>
      <sz val="10.0"/>
      <color rgb="FF000000"/>
      <name val="Calibri"/>
    </font>
    <font>
      <sz val="11.0"/>
      <color rgb="FF000000"/>
      <name val="Calibri"/>
    </font>
    <font>
      <color theme="1"/>
      <name val="Calibri"/>
      <scheme val="minor"/>
    </font>
    <font>
      <b/>
      <i/>
      <u/>
      <sz val="11.0"/>
      <color rgb="FF000000"/>
      <name val="Calibri"/>
    </font>
    <font>
      <sz val="20.0"/>
      <color rgb="FFFF0000"/>
      <name val="Calibri"/>
    </font>
    <font>
      <sz val="8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0066CC"/>
        <bgColor rgb="FF0066CC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0C0C0"/>
        <bgColor rgb="FFC0C0C0"/>
      </patternFill>
    </fill>
    <fill>
      <patternFill patternType="solid">
        <fgColor rgb="FFFF99CC"/>
        <bgColor rgb="FFFF99CC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</fills>
  <borders count="2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top" wrapText="0"/>
    </xf>
    <xf borderId="0" fillId="0" fontId="5" numFmtId="0" xfId="0" applyAlignment="1" applyFont="1">
      <alignment horizontal="center" shrinkToFit="0" vertical="top" wrapText="0"/>
    </xf>
    <xf borderId="5" fillId="0" fontId="6" numFmtId="0" xfId="0" applyAlignment="1" applyBorder="1" applyFont="1">
      <alignment horizontal="center" shrinkToFit="0" vertical="center" wrapText="0"/>
    </xf>
    <xf borderId="6" fillId="3" fontId="6" numFmtId="0" xfId="0" applyAlignment="1" applyBorder="1" applyFill="1" applyFont="1">
      <alignment horizontal="center" readingOrder="0" shrinkToFit="0" vertical="center" wrapText="0"/>
    </xf>
    <xf borderId="6" fillId="0" fontId="6" numFmtId="0" xfId="0" applyAlignment="1" applyBorder="1" applyFont="1">
      <alignment horizontal="center" shrinkToFit="0" vertical="center" wrapText="0"/>
    </xf>
    <xf borderId="6" fillId="4" fontId="6" numFmtId="0" xfId="0" applyAlignment="1" applyBorder="1" applyFill="1" applyFont="1">
      <alignment horizontal="center" shrinkToFit="0" vertical="bottom" wrapText="0"/>
    </xf>
    <xf borderId="7" fillId="0" fontId="7" numFmtId="0" xfId="0" applyAlignment="1" applyBorder="1" applyFont="1">
      <alignment horizontal="left" shrinkToFit="0" vertical="bottom" wrapText="0"/>
    </xf>
    <xf borderId="6" fillId="5" fontId="8" numFmtId="164" xfId="0" applyAlignment="1" applyBorder="1" applyFill="1" applyFont="1" applyNumberFormat="1">
      <alignment horizontal="center" shrinkToFit="0" vertical="center" wrapText="0"/>
    </xf>
    <xf borderId="8" fillId="0" fontId="2" numFmtId="0" xfId="0" applyBorder="1" applyFont="1"/>
    <xf borderId="9" fillId="0" fontId="2" numFmtId="0" xfId="0" applyBorder="1" applyFont="1"/>
    <xf borderId="7" fillId="0" fontId="2" numFmtId="0" xfId="0" applyBorder="1" applyFont="1"/>
    <xf borderId="0" fillId="0" fontId="1" numFmtId="0" xfId="0" applyAlignment="1" applyFont="1">
      <alignment shrinkToFit="0" vertical="bottom" wrapText="0"/>
    </xf>
    <xf borderId="10" fillId="6" fontId="9" numFmtId="0" xfId="0" applyAlignment="1" applyBorder="1" applyFill="1" applyFont="1">
      <alignment horizontal="center" shrinkToFit="0" vertical="bottom" wrapText="0"/>
    </xf>
    <xf borderId="11" fillId="0" fontId="2" numFmtId="0" xfId="0" applyBorder="1" applyFont="1"/>
    <xf borderId="10" fillId="4" fontId="9" numFmtId="0" xfId="0" applyAlignment="1" applyBorder="1" applyFont="1">
      <alignment horizontal="center" shrinkToFit="0" vertical="bottom" wrapText="0"/>
    </xf>
    <xf borderId="10" fillId="5" fontId="9" numFmtId="0" xfId="0" applyAlignment="1" applyBorder="1" applyFont="1">
      <alignment horizontal="center" shrinkToFit="0" vertical="bottom" wrapText="0"/>
    </xf>
    <xf borderId="12" fillId="7" fontId="9" numFmtId="0" xfId="0" applyAlignment="1" applyBorder="1" applyFill="1" applyFont="1">
      <alignment horizontal="center" shrinkToFit="0" vertical="bottom" wrapText="0"/>
    </xf>
    <xf borderId="13" fillId="8" fontId="10" numFmtId="164" xfId="0" applyAlignment="1" applyBorder="1" applyFill="1" applyFont="1" applyNumberFormat="1">
      <alignment horizontal="center" shrinkToFit="0" vertical="bottom" wrapText="0"/>
    </xf>
    <xf borderId="14" fillId="0" fontId="2" numFmtId="0" xfId="0" applyBorder="1" applyFont="1"/>
    <xf borderId="0" fillId="0" fontId="1" numFmtId="164" xfId="0" applyAlignment="1" applyFont="1" applyNumberFormat="1">
      <alignment shrinkToFit="0" vertical="bottom" wrapText="0"/>
    </xf>
    <xf borderId="13" fillId="9" fontId="10" numFmtId="164" xfId="0" applyAlignment="1" applyBorder="1" applyFill="1" applyFont="1" applyNumberFormat="1">
      <alignment horizontal="center" shrinkToFit="0" vertical="bottom" wrapText="0"/>
    </xf>
    <xf borderId="13" fillId="5" fontId="10" numFmtId="164" xfId="0" applyAlignment="1" applyBorder="1" applyFont="1" applyNumberFormat="1">
      <alignment horizontal="center" shrinkToFit="0" vertical="bottom" wrapText="0"/>
    </xf>
    <xf borderId="0" fillId="0" fontId="11" numFmtId="0" xfId="0" applyAlignment="1" applyFont="1">
      <alignment horizontal="center" shrinkToFit="0" vertical="bottom" wrapText="0"/>
    </xf>
    <xf borderId="4" fillId="2" fontId="9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horizontal="center" shrinkToFit="0" vertical="bottom" wrapText="0"/>
    </xf>
    <xf borderId="12" fillId="0" fontId="1" numFmtId="165" xfId="0" applyAlignment="1" applyBorder="1" applyFont="1" applyNumberFormat="1">
      <alignment horizontal="center" shrinkToFit="0" vertical="bottom" wrapText="0"/>
    </xf>
    <xf borderId="12" fillId="0" fontId="9" numFmtId="164" xfId="0" applyAlignment="1" applyBorder="1" applyFont="1" applyNumberFormat="1">
      <alignment horizontal="center"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12" fillId="0" fontId="1" numFmtId="164" xfId="0" applyAlignment="1" applyBorder="1" applyFont="1" applyNumberFormat="1">
      <alignment horizontal="center" shrinkToFit="0" vertical="bottom" wrapText="0"/>
    </xf>
    <xf borderId="12" fillId="0" fontId="9" numFmtId="165" xfId="0" applyAlignment="1" applyBorder="1" applyFont="1" applyNumberForma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0" fillId="0" fontId="12" numFmtId="0" xfId="0" applyAlignment="1" applyFont="1">
      <alignment shrinkToFit="0" vertical="bottom" wrapText="0"/>
    </xf>
    <xf borderId="4" fillId="10" fontId="1" numFmtId="0" xfId="0" applyAlignment="1" applyBorder="1" applyFill="1" applyFont="1">
      <alignment shrinkToFit="0" vertical="bottom" wrapText="0"/>
    </xf>
    <xf borderId="4" fillId="10" fontId="1" numFmtId="0" xfId="0" applyAlignment="1" applyBorder="1" applyFont="1">
      <alignment horizontal="center" shrinkToFit="0" vertical="bottom" wrapText="0"/>
    </xf>
    <xf borderId="13" fillId="3" fontId="9" numFmtId="0" xfId="0" applyAlignment="1" applyBorder="1" applyFont="1">
      <alignment horizontal="center" shrinkToFit="0" vertical="bottom" wrapText="0"/>
    </xf>
    <xf borderId="0" fillId="0" fontId="9" numFmtId="0" xfId="0" applyAlignment="1" applyFont="1">
      <alignment horizontal="center" shrinkToFit="0" vertical="bottom" wrapText="0"/>
    </xf>
    <xf borderId="15" fillId="7" fontId="9" numFmtId="0" xfId="0" applyAlignment="1" applyBorder="1" applyFont="1">
      <alignment horizontal="center" shrinkToFit="0" vertical="bottom" wrapText="0"/>
    </xf>
    <xf borderId="13" fillId="11" fontId="10" numFmtId="164" xfId="0" applyAlignment="1" applyBorder="1" applyFill="1" applyFont="1" applyNumberFormat="1">
      <alignment horizontal="center" shrinkToFit="0" vertical="bottom" wrapText="0"/>
    </xf>
    <xf borderId="0" fillId="0" fontId="10" numFmtId="164" xfId="0" applyAlignment="1" applyFont="1" applyNumberFormat="1">
      <alignment horizontal="center" shrinkToFit="0" vertical="bottom" wrapText="0"/>
    </xf>
    <xf borderId="16" fillId="0" fontId="1" numFmtId="0" xfId="0" applyAlignment="1" applyBorder="1" applyFont="1">
      <alignment horizontal="center" shrinkToFit="0" vertical="bottom" wrapText="0"/>
    </xf>
    <xf borderId="16" fillId="0" fontId="1" numFmtId="164" xfId="0" applyAlignment="1" applyBorder="1" applyFont="1" applyNumberFormat="1">
      <alignment horizontal="center" shrinkToFit="0" vertical="bottom" wrapText="0"/>
    </xf>
    <xf borderId="10" fillId="3" fontId="1" numFmtId="0" xfId="0" applyAlignment="1" applyBorder="1" applyFont="1">
      <alignment horizontal="center" shrinkToFit="0" vertical="bottom" wrapText="0"/>
    </xf>
    <xf borderId="17" fillId="0" fontId="2" numFmtId="0" xfId="0" applyBorder="1" applyFont="1"/>
    <xf borderId="13" fillId="3" fontId="1" numFmtId="0" xfId="0" applyAlignment="1" applyBorder="1" applyFont="1">
      <alignment horizontal="center" shrinkToFit="0" vertical="bottom" wrapText="0"/>
    </xf>
    <xf borderId="18" fillId="0" fontId="2" numFmtId="0" xfId="0" applyBorder="1" applyFont="1"/>
    <xf borderId="18" fillId="0" fontId="1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20" fillId="4" fontId="1" numFmtId="0" xfId="0" applyAlignment="1" applyBorder="1" applyFont="1">
      <alignment horizontal="center" shrinkToFit="0" vertical="bottom" wrapText="0"/>
    </xf>
    <xf borderId="21" fillId="4" fontId="10" numFmtId="164" xfId="0" applyAlignment="1" applyBorder="1" applyFont="1" applyNumberFormat="1">
      <alignment horizontal="center" shrinkToFit="0" vertical="bottom" wrapText="0"/>
    </xf>
    <xf borderId="22" fillId="0" fontId="2" numFmtId="0" xfId="0" applyBorder="1" applyFont="1"/>
    <xf borderId="13" fillId="12" fontId="12" numFmtId="0" xfId="0" applyAlignment="1" applyBorder="1" applyFill="1" applyFont="1">
      <alignment horizontal="center" shrinkToFit="0" vertical="bottom" wrapText="0"/>
    </xf>
    <xf borderId="13" fillId="12" fontId="12" numFmtId="164" xfId="0" applyAlignment="1" applyBorder="1" applyFont="1" applyNumberFormat="1">
      <alignment horizontal="center" shrinkToFit="0" vertical="bottom" wrapText="0"/>
    </xf>
    <xf borderId="13" fillId="5" fontId="13" numFmtId="164" xfId="0" applyAlignment="1" applyBorder="1" applyFont="1" applyNumberForma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4" numFmtId="0" xfId="0" applyAlignment="1" applyFont="1">
      <alignment horizontal="center" shrinkToFit="0" vertical="bottom" wrapText="0"/>
    </xf>
    <xf borderId="0" fillId="0" fontId="15" numFmtId="0" xfId="0" applyAlignment="1" applyFont="1">
      <alignment shrinkToFit="0" vertical="center" wrapText="0"/>
    </xf>
    <xf borderId="12" fillId="0" fontId="1" numFmtId="0" xfId="0" applyAlignment="1" applyBorder="1" applyFont="1">
      <alignment horizontal="center" shrinkToFit="0" vertical="center" wrapText="0"/>
    </xf>
    <xf borderId="13" fillId="3" fontId="9" numFmtId="0" xfId="0" applyAlignment="1" applyBorder="1" applyFont="1">
      <alignment horizontal="center"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0" fillId="0" fontId="16" numFmtId="0" xfId="0" applyFont="1"/>
    <xf borderId="0" fillId="0" fontId="17" numFmtId="0" xfId="0" applyAlignment="1" applyFont="1">
      <alignment horizontal="left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8" numFmtId="0" xfId="0" applyAlignment="1" applyFont="1">
      <alignment horizontal="center" shrinkToFit="0" vertical="center" wrapText="0"/>
    </xf>
    <xf borderId="0" fillId="0" fontId="19" numFmtId="0" xfId="0" applyAlignment="1" applyFon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1</xdr:row>
      <xdr:rowOff>19050</xdr:rowOff>
    </xdr:from>
    <xdr:ext cx="1428750" cy="6762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238125</xdr:colOff>
      <xdr:row>1</xdr:row>
      <xdr:rowOff>28575</xdr:rowOff>
    </xdr:from>
    <xdr:ext cx="1619250" cy="5810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</xdr:row>
      <xdr:rowOff>19050</xdr:rowOff>
    </xdr:from>
    <xdr:ext cx="1428750" cy="6762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00"/>
    <pageSetUpPr/>
  </sheetPr>
  <sheetViews>
    <sheetView showGridLines="0" workbookViewId="0"/>
  </sheetViews>
  <sheetFormatPr customHeight="1" defaultColWidth="14.43" defaultRowHeight="15.0"/>
  <cols>
    <col customWidth="1" min="1" max="1" width="1.43"/>
    <col customWidth="1" min="2" max="11" width="14.29"/>
    <col customWidth="1" min="12" max="12" width="1.43"/>
    <col customWidth="1" min="13" max="26" width="10.0"/>
  </cols>
  <sheetData>
    <row r="1" ht="7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</row>
    <row r="2">
      <c r="A2" s="4"/>
      <c r="D2" s="5"/>
      <c r="G2" s="5"/>
      <c r="L2" s="4"/>
    </row>
    <row r="3" ht="36.75" customHeight="1">
      <c r="A3" s="4"/>
      <c r="B3" s="6" t="s">
        <v>0</v>
      </c>
      <c r="L3" s="4"/>
    </row>
    <row r="4" ht="15.75" customHeight="1">
      <c r="A4" s="4"/>
      <c r="B4" s="7" t="s">
        <v>1</v>
      </c>
      <c r="L4" s="4"/>
    </row>
    <row r="5" ht="15.75" customHeight="1">
      <c r="A5" s="4"/>
      <c r="B5" s="8"/>
      <c r="C5" s="8"/>
      <c r="D5" s="8"/>
      <c r="E5" s="8"/>
      <c r="F5" s="8"/>
      <c r="G5" s="8"/>
      <c r="H5" s="8"/>
      <c r="I5" s="8"/>
      <c r="J5" s="8"/>
      <c r="K5" s="8"/>
      <c r="L5" s="4"/>
    </row>
    <row r="6" ht="15.75" customHeight="1">
      <c r="A6" s="4"/>
      <c r="B6" s="8"/>
      <c r="C6" s="8"/>
      <c r="D6" s="8"/>
      <c r="E6" s="8"/>
      <c r="F6" s="8"/>
      <c r="G6" s="8"/>
      <c r="H6" s="8"/>
      <c r="I6" s="8"/>
      <c r="J6" s="8"/>
      <c r="K6" s="8"/>
      <c r="L6" s="4"/>
    </row>
    <row r="7">
      <c r="A7" s="4"/>
      <c r="C7" s="9" t="s">
        <v>2</v>
      </c>
      <c r="D7" s="10">
        <v>10.0</v>
      </c>
      <c r="F7" s="11" t="s">
        <v>3</v>
      </c>
      <c r="G7" s="12">
        <v>6.82</v>
      </c>
      <c r="H7" s="13" t="s">
        <v>4</v>
      </c>
      <c r="I7" s="9" t="s">
        <v>5</v>
      </c>
      <c r="J7" s="14">
        <f>C13+G7+F13</f>
        <v>74.39</v>
      </c>
      <c r="L7" s="4"/>
    </row>
    <row r="8" ht="15.75" customHeight="1">
      <c r="A8" s="4"/>
      <c r="C8" s="15"/>
      <c r="D8" s="16"/>
      <c r="F8" s="16"/>
      <c r="G8" s="16"/>
      <c r="H8" s="17"/>
      <c r="I8" s="15"/>
      <c r="J8" s="16"/>
      <c r="L8" s="4"/>
    </row>
    <row r="9">
      <c r="A9" s="4"/>
      <c r="B9" s="18"/>
      <c r="C9" s="18"/>
      <c r="D9" s="5"/>
      <c r="E9" s="18"/>
      <c r="F9" s="18"/>
      <c r="G9" s="5"/>
      <c r="H9" s="18"/>
      <c r="I9" s="18"/>
      <c r="J9" s="18"/>
      <c r="L9" s="4"/>
    </row>
    <row r="10">
      <c r="A10" s="4"/>
      <c r="B10" s="18"/>
      <c r="C10" s="18"/>
      <c r="D10" s="5"/>
      <c r="E10" s="18"/>
      <c r="F10" s="18"/>
      <c r="G10" s="5"/>
      <c r="H10" s="18"/>
      <c r="I10" s="18"/>
      <c r="J10" s="18"/>
      <c r="L10" s="4"/>
    </row>
    <row r="11">
      <c r="A11" s="4"/>
      <c r="B11" s="18"/>
      <c r="C11" s="19"/>
      <c r="D11" s="20"/>
      <c r="E11" s="18"/>
      <c r="F11" s="21" t="s">
        <v>6</v>
      </c>
      <c r="G11" s="20"/>
      <c r="H11" s="18"/>
      <c r="I11" s="22"/>
      <c r="J11" s="20"/>
      <c r="L11" s="4"/>
    </row>
    <row r="12">
      <c r="A12" s="4"/>
      <c r="B12" s="18"/>
      <c r="C12" s="23" t="s">
        <v>7</v>
      </c>
      <c r="D12" s="23" t="s">
        <v>8</v>
      </c>
      <c r="E12" s="18"/>
      <c r="F12" s="23" t="s">
        <v>9</v>
      </c>
      <c r="G12" s="23" t="s">
        <v>8</v>
      </c>
      <c r="H12" s="18"/>
      <c r="I12" s="23"/>
      <c r="J12" s="23"/>
      <c r="L12" s="4"/>
    </row>
    <row r="13" ht="21.0" customHeight="1">
      <c r="A13" s="4"/>
      <c r="B13" s="18"/>
      <c r="C13" s="24">
        <f>D7*0.45</f>
        <v>4.5</v>
      </c>
      <c r="D13" s="25"/>
      <c r="E13" s="26"/>
      <c r="F13" s="27">
        <f>IF(D7&lt;=2,18.99,((D7-2)*5.51)+18.99)</f>
        <v>63.07</v>
      </c>
      <c r="G13" s="25"/>
      <c r="H13" s="26"/>
      <c r="I13" s="28"/>
      <c r="J13" s="25"/>
      <c r="L13" s="4"/>
    </row>
    <row r="14">
      <c r="A14" s="4"/>
      <c r="B14" s="29"/>
      <c r="C14" s="5"/>
      <c r="D14" s="5"/>
      <c r="E14" s="18"/>
      <c r="F14" s="5"/>
      <c r="G14" s="5"/>
      <c r="H14" s="18"/>
      <c r="I14" s="18"/>
      <c r="J14" s="18"/>
      <c r="L14" s="30"/>
    </row>
    <row r="15">
      <c r="A15" s="4"/>
      <c r="B15" s="5"/>
      <c r="C15" s="31" t="s">
        <v>10</v>
      </c>
      <c r="D15" s="32">
        <f>G7</f>
        <v>6.82</v>
      </c>
      <c r="F15" s="31" t="s">
        <v>10</v>
      </c>
      <c r="G15" s="32">
        <f>G7</f>
        <v>6.82</v>
      </c>
      <c r="I15" s="31" t="s">
        <v>10</v>
      </c>
      <c r="J15" s="32">
        <f>J7</f>
        <v>74.39</v>
      </c>
      <c r="L15" s="4"/>
    </row>
    <row r="16">
      <c r="A16" s="4"/>
      <c r="B16" s="5"/>
      <c r="C16" s="31" t="s">
        <v>11</v>
      </c>
      <c r="D16" s="33">
        <f>C13+D15</f>
        <v>11.32</v>
      </c>
      <c r="E16" s="34"/>
      <c r="F16" s="35" t="s">
        <v>12</v>
      </c>
      <c r="G16" s="33">
        <f>F13+G15</f>
        <v>69.89</v>
      </c>
      <c r="H16" s="5"/>
      <c r="I16" s="31" t="s">
        <v>12</v>
      </c>
      <c r="J16" s="36">
        <f>I13+J15</f>
        <v>74.39</v>
      </c>
      <c r="L16" s="4"/>
    </row>
    <row r="17">
      <c r="A17" s="4"/>
      <c r="B17" s="5"/>
      <c r="C17" s="5"/>
      <c r="D17" s="5"/>
      <c r="E17" s="5"/>
      <c r="F17" s="5"/>
      <c r="G17" s="5"/>
      <c r="H17" s="5"/>
      <c r="I17" s="5"/>
      <c r="L17" s="4"/>
    </row>
    <row r="18" ht="6.75" customHeight="1">
      <c r="A18" s="4"/>
      <c r="B18" s="4"/>
      <c r="C18" s="4"/>
      <c r="D18" s="37"/>
      <c r="E18" s="4"/>
      <c r="F18" s="4"/>
      <c r="G18" s="37"/>
      <c r="H18" s="37"/>
      <c r="I18" s="37"/>
      <c r="J18" s="4"/>
      <c r="K18" s="4"/>
      <c r="L18" s="4"/>
    </row>
    <row r="19" ht="20.25" customHeight="1">
      <c r="A19" s="4"/>
      <c r="C19" s="38"/>
      <c r="D19" s="39"/>
      <c r="E19" s="39"/>
      <c r="F19" s="40"/>
      <c r="G19" s="39"/>
      <c r="H19" s="39"/>
      <c r="I19" s="40"/>
      <c r="J19" s="40"/>
      <c r="K19" s="40"/>
      <c r="L19" s="4"/>
    </row>
    <row r="20">
      <c r="A20" s="4"/>
      <c r="D20" s="5"/>
      <c r="G20" s="5"/>
      <c r="H20" s="5"/>
      <c r="I20" s="5"/>
      <c r="L20" s="4"/>
    </row>
    <row r="21" ht="15.75" hidden="1" customHeight="1">
      <c r="A21" s="4"/>
      <c r="C21" s="41" t="s">
        <v>13</v>
      </c>
      <c r="D21" s="25"/>
      <c r="F21" s="42"/>
      <c r="H21" s="5"/>
      <c r="I21" s="41" t="s">
        <v>14</v>
      </c>
      <c r="J21" s="25"/>
      <c r="L21" s="4"/>
    </row>
    <row r="22" ht="15.75" hidden="1" customHeight="1">
      <c r="A22" s="4"/>
      <c r="B22" s="5"/>
      <c r="C22" s="43" t="s">
        <v>15</v>
      </c>
      <c r="D22" s="43" t="s">
        <v>8</v>
      </c>
      <c r="E22" s="5"/>
      <c r="F22" s="42"/>
      <c r="G22" s="42"/>
      <c r="H22" s="5"/>
      <c r="I22" s="43" t="s">
        <v>15</v>
      </c>
      <c r="J22" s="43" t="s">
        <v>8</v>
      </c>
      <c r="L22" s="4"/>
    </row>
    <row r="23" ht="21.0" hidden="1" customHeight="1">
      <c r="A23" s="4"/>
      <c r="B23" s="5"/>
      <c r="C23" s="44">
        <f>IF(D7&lt;=5,7.5,((D7-5)*0.4)+7.5)</f>
        <v>9.5</v>
      </c>
      <c r="D23" s="25"/>
      <c r="E23" s="5"/>
      <c r="F23" s="45"/>
      <c r="H23" s="5"/>
      <c r="I23" s="44">
        <f>IF(D7&lt;=5,9.5,((D7-5)*0.6)+9.5)</f>
        <v>12.5</v>
      </c>
      <c r="J23" s="25"/>
      <c r="L23" s="4"/>
      <c r="Q23" s="5"/>
      <c r="R23" s="5"/>
      <c r="S23" s="5"/>
      <c r="T23" s="5"/>
      <c r="U23" s="5"/>
    </row>
    <row r="24" ht="15.75" hidden="1" customHeight="1">
      <c r="A24" s="4"/>
      <c r="B24" s="5"/>
      <c r="C24" s="46" t="s">
        <v>16</v>
      </c>
      <c r="D24" s="47">
        <f>(C23*0.03)+C23</f>
        <v>9.785</v>
      </c>
      <c r="E24" s="5"/>
      <c r="F24" s="5"/>
      <c r="G24" s="34"/>
      <c r="H24" s="5"/>
      <c r="I24" s="46" t="s">
        <v>16</v>
      </c>
      <c r="J24" s="47">
        <f>(I23*0.03)+I23</f>
        <v>12.875</v>
      </c>
      <c r="L24" s="4"/>
      <c r="Q24" s="5"/>
      <c r="R24" s="5"/>
      <c r="S24" s="5"/>
      <c r="T24" s="5"/>
      <c r="U24" s="5"/>
    </row>
    <row r="25" ht="15.75" hidden="1" customHeight="1">
      <c r="A25" s="4"/>
      <c r="B25" s="5"/>
      <c r="C25" s="5"/>
      <c r="D25" s="34"/>
      <c r="E25" s="5"/>
      <c r="F25" s="5"/>
      <c r="G25" s="34"/>
      <c r="L25" s="4"/>
      <c r="Q25" s="5"/>
      <c r="R25" s="5"/>
      <c r="S25" s="5"/>
      <c r="T25" s="5"/>
      <c r="U25" s="5"/>
    </row>
    <row r="26" ht="15.75" customHeight="1">
      <c r="A26" s="4"/>
      <c r="B26" s="5"/>
      <c r="C26" s="48" t="s">
        <v>17</v>
      </c>
      <c r="D26" s="49"/>
      <c r="E26" s="20"/>
      <c r="H26" s="50" t="s">
        <v>18</v>
      </c>
      <c r="I26" s="51"/>
      <c r="J26" s="25"/>
      <c r="L26" s="4"/>
      <c r="Q26" s="5"/>
      <c r="R26" s="5"/>
      <c r="S26" s="5"/>
      <c r="T26" s="5"/>
      <c r="U26" s="5"/>
    </row>
    <row r="27" ht="7.5" customHeight="1">
      <c r="A27" s="4"/>
      <c r="B27" s="5"/>
      <c r="C27" s="52"/>
      <c r="D27" s="52"/>
      <c r="E27" s="52"/>
      <c r="F27" s="18"/>
      <c r="H27" s="53"/>
      <c r="I27" s="53"/>
      <c r="J27" s="53"/>
      <c r="L27" s="4"/>
      <c r="Q27" s="5"/>
      <c r="R27" s="5"/>
      <c r="S27" s="5"/>
      <c r="T27" s="5"/>
      <c r="U27" s="5"/>
    </row>
    <row r="28" ht="22.5" customHeight="1">
      <c r="A28" s="4"/>
      <c r="B28" s="5"/>
      <c r="C28" s="54" t="s">
        <v>19</v>
      </c>
      <c r="D28" s="55">
        <f>IF(D7&lt;=5,8.53,((D7-5)*0.46)+8.53)</f>
        <v>10.83</v>
      </c>
      <c r="E28" s="56"/>
      <c r="F28" s="5" t="s">
        <v>20</v>
      </c>
      <c r="H28" s="54" t="s">
        <v>19</v>
      </c>
      <c r="I28" s="55">
        <f>IF(D7&lt;=5,10.81,((D7-5)*0.68)+10.81)</f>
        <v>14.21</v>
      </c>
      <c r="J28" s="56"/>
      <c r="L28" s="4"/>
      <c r="O28" s="5"/>
      <c r="P28" s="5"/>
      <c r="Q28" s="5"/>
      <c r="R28" s="5"/>
      <c r="S28" s="5"/>
      <c r="T28" s="5"/>
      <c r="U28" s="5"/>
    </row>
    <row r="29" ht="22.5" customHeight="1">
      <c r="A29" s="4"/>
      <c r="B29" s="5"/>
      <c r="C29" s="57" t="s">
        <v>21</v>
      </c>
      <c r="D29" s="51"/>
      <c r="E29" s="25"/>
      <c r="F29" s="5"/>
      <c r="H29" s="58" t="s">
        <v>22</v>
      </c>
      <c r="I29" s="51"/>
      <c r="J29" s="25"/>
      <c r="L29" s="4"/>
      <c r="O29" s="5"/>
      <c r="P29" s="5"/>
      <c r="Q29" s="5"/>
      <c r="R29" s="5"/>
      <c r="S29" s="5"/>
      <c r="T29" s="5"/>
      <c r="U29" s="5"/>
    </row>
    <row r="30" ht="22.5" customHeight="1">
      <c r="A30" s="4"/>
      <c r="B30" s="5"/>
      <c r="C30" s="59">
        <f>J7+D28</f>
        <v>85.22</v>
      </c>
      <c r="D30" s="51"/>
      <c r="E30" s="25"/>
      <c r="F30" s="5"/>
      <c r="H30" s="59">
        <f>J7+I28</f>
        <v>88.6</v>
      </c>
      <c r="I30" s="51"/>
      <c r="J30" s="25"/>
      <c r="L30" s="4"/>
      <c r="O30" s="5"/>
      <c r="P30" s="5"/>
      <c r="Q30" s="5"/>
      <c r="R30" s="5"/>
      <c r="S30" s="5"/>
      <c r="T30" s="5"/>
      <c r="U30" s="5"/>
    </row>
    <row r="31" ht="7.5" customHeight="1">
      <c r="A31" s="4"/>
      <c r="B31" s="5"/>
      <c r="C31" s="5"/>
      <c r="D31" s="34"/>
      <c r="E31" s="5"/>
      <c r="F31" s="5"/>
      <c r="G31" s="34"/>
      <c r="H31" s="5"/>
      <c r="I31" s="5"/>
      <c r="J31" s="34"/>
      <c r="L31" s="4"/>
      <c r="O31" s="5"/>
      <c r="P31" s="5"/>
      <c r="Q31" s="5"/>
      <c r="R31" s="5"/>
      <c r="S31" s="5"/>
      <c r="T31" s="5"/>
      <c r="U31" s="5"/>
    </row>
    <row r="32" ht="15.75" customHeight="1">
      <c r="A32" s="4"/>
      <c r="B32" s="5"/>
      <c r="C32" s="60" t="s">
        <v>23</v>
      </c>
      <c r="L32" s="4"/>
      <c r="O32" s="5"/>
      <c r="P32" s="5"/>
      <c r="Q32" s="5"/>
      <c r="R32" s="5"/>
      <c r="S32" s="5"/>
      <c r="T32" s="5"/>
      <c r="U32" s="5"/>
    </row>
    <row r="33" ht="15.75" customHeight="1">
      <c r="A33" s="4"/>
      <c r="I33" s="5"/>
      <c r="L33" s="4"/>
      <c r="O33" s="5"/>
      <c r="P33" s="5"/>
      <c r="Q33" s="5"/>
      <c r="R33" s="5"/>
      <c r="S33" s="5"/>
      <c r="T33" s="5"/>
      <c r="U33" s="5"/>
    </row>
    <row r="34" ht="7.5" customHeight="1">
      <c r="A34" s="4"/>
      <c r="B34" s="4"/>
      <c r="C34" s="4"/>
      <c r="D34" s="4"/>
      <c r="E34" s="4"/>
      <c r="F34" s="4"/>
      <c r="G34" s="4"/>
      <c r="H34" s="4"/>
      <c r="I34" s="37"/>
      <c r="J34" s="4"/>
      <c r="K34" s="4"/>
      <c r="L34" s="4"/>
      <c r="O34" s="5"/>
      <c r="P34" s="5"/>
      <c r="Q34" s="5"/>
      <c r="R34" s="5"/>
      <c r="S34" s="5"/>
      <c r="T34" s="5"/>
      <c r="U34" s="5"/>
    </row>
    <row r="35" ht="7.5" customHeight="1">
      <c r="A35" s="4"/>
      <c r="I35" s="5"/>
      <c r="L35" s="4"/>
      <c r="S35" s="61"/>
      <c r="T35" s="5"/>
      <c r="U35" s="5"/>
    </row>
    <row r="36" ht="15.75" customHeight="1">
      <c r="A36" s="4"/>
      <c r="I36" s="5"/>
      <c r="L36" s="4"/>
      <c r="S36" s="61"/>
      <c r="T36" s="5"/>
      <c r="U36" s="5"/>
    </row>
    <row r="37" ht="15.75" customHeight="1">
      <c r="A37" s="4"/>
      <c r="C37" s="50" t="s">
        <v>24</v>
      </c>
      <c r="D37" s="51"/>
      <c r="E37" s="51"/>
      <c r="F37" s="51"/>
      <c r="G37" s="51"/>
      <c r="H37" s="51"/>
      <c r="I37" s="25"/>
      <c r="L37" s="4"/>
      <c r="S37" s="61"/>
      <c r="T37" s="5"/>
      <c r="U37" s="5"/>
    </row>
    <row r="38" ht="15.75" customHeight="1">
      <c r="A38" s="4"/>
      <c r="C38" s="31" t="s">
        <v>25</v>
      </c>
      <c r="D38" s="31" t="s">
        <v>26</v>
      </c>
      <c r="E38" s="31" t="s">
        <v>27</v>
      </c>
      <c r="F38" s="31" t="s">
        <v>28</v>
      </c>
      <c r="G38" s="31" t="s">
        <v>29</v>
      </c>
      <c r="H38" s="50" t="s">
        <v>30</v>
      </c>
      <c r="I38" s="25"/>
      <c r="L38" s="4"/>
      <c r="T38" s="62"/>
      <c r="U38" s="62"/>
    </row>
    <row r="39" ht="15.75" customHeight="1">
      <c r="A39" s="4"/>
      <c r="C39" s="63">
        <v>38.0</v>
      </c>
      <c r="D39" s="63">
        <v>18.0</v>
      </c>
      <c r="E39" s="63">
        <v>32.0</v>
      </c>
      <c r="F39" s="63">
        <v>6.0</v>
      </c>
      <c r="G39" s="63">
        <f>(C39*D39*E39)/4000</f>
        <v>5.472</v>
      </c>
      <c r="H39" s="64">
        <f>IF(F39&gt;=G39,F39,G39)</f>
        <v>6</v>
      </c>
      <c r="I39" s="25"/>
      <c r="L39" s="4"/>
      <c r="S39" s="61"/>
      <c r="T39" s="5"/>
      <c r="U39" s="65">
        <v>3.0</v>
      </c>
    </row>
    <row r="40" ht="15.75" customHeight="1">
      <c r="A40" s="4"/>
      <c r="C40" s="66"/>
      <c r="D40" s="66"/>
      <c r="E40" s="66"/>
      <c r="F40" s="66"/>
      <c r="G40" s="66"/>
      <c r="H40" s="66"/>
      <c r="I40" s="67"/>
      <c r="L40" s="4"/>
      <c r="S40" s="61"/>
      <c r="T40" s="5"/>
      <c r="U40" s="65">
        <v>6.0</v>
      </c>
    </row>
    <row r="41" ht="15.75" customHeight="1">
      <c r="A41" s="4"/>
      <c r="C41" s="68" t="s">
        <v>31</v>
      </c>
      <c r="D41" s="5"/>
      <c r="E41" s="5"/>
      <c r="F41" s="5"/>
      <c r="G41" s="5"/>
      <c r="H41" s="5"/>
      <c r="I41" s="5"/>
      <c r="L41" s="4"/>
      <c r="S41" s="61"/>
      <c r="T41" s="5"/>
      <c r="U41" s="65"/>
    </row>
    <row r="42" ht="15.75" customHeight="1">
      <c r="A42" s="4"/>
      <c r="I42" s="5"/>
      <c r="L42" s="4"/>
      <c r="S42" s="61"/>
      <c r="T42" s="5"/>
      <c r="U42" s="65"/>
    </row>
    <row r="43" ht="15.75" customHeight="1">
      <c r="A43" s="4"/>
      <c r="C43" s="69" t="s">
        <v>32</v>
      </c>
      <c r="I43" s="5"/>
      <c r="L43" s="4"/>
    </row>
    <row r="44" ht="15.75" customHeight="1">
      <c r="A44" s="4"/>
      <c r="C44" s="70" t="s">
        <v>33</v>
      </c>
      <c r="D44" s="70"/>
      <c r="E44" s="70"/>
      <c r="F44" s="70"/>
      <c r="I44" s="5"/>
      <c r="L44" s="4"/>
    </row>
    <row r="45" ht="15.75" customHeight="1">
      <c r="A45" s="4"/>
      <c r="C45" s="70" t="s">
        <v>34</v>
      </c>
      <c r="D45" s="70"/>
      <c r="E45" s="70"/>
      <c r="F45" s="70"/>
      <c r="I45" s="5"/>
      <c r="L45" s="4"/>
    </row>
    <row r="46" ht="15.75" customHeight="1">
      <c r="A46" s="4"/>
      <c r="C46" s="69" t="s">
        <v>35</v>
      </c>
      <c r="D46" s="61"/>
      <c r="E46" s="61"/>
      <c r="F46" s="61"/>
      <c r="I46" s="5"/>
      <c r="L46" s="4"/>
    </row>
    <row r="47" ht="15.75" customHeight="1">
      <c r="A47" s="4"/>
      <c r="C47" s="70" t="s">
        <v>36</v>
      </c>
      <c r="E47" s="62"/>
      <c r="I47" s="5"/>
      <c r="L47" s="4"/>
    </row>
    <row r="48" ht="15.75" customHeight="1">
      <c r="A48" s="4"/>
      <c r="C48" s="70" t="s">
        <v>37</v>
      </c>
      <c r="L48" s="4"/>
    </row>
    <row r="49" ht="15.75" customHeight="1">
      <c r="A49" s="4"/>
      <c r="C49" s="70" t="s">
        <v>38</v>
      </c>
      <c r="L49" s="4"/>
    </row>
    <row r="50" ht="26.25" customHeight="1">
      <c r="A50" s="4"/>
      <c r="B50" s="71" t="s">
        <v>39</v>
      </c>
      <c r="L50" s="4"/>
    </row>
    <row r="51" ht="15.75" customHeight="1">
      <c r="A51" s="4"/>
      <c r="C51" s="70"/>
      <c r="D51" s="70"/>
      <c r="E51" s="70"/>
      <c r="F51" s="70"/>
      <c r="I51" s="5"/>
      <c r="L51" s="4"/>
    </row>
    <row r="52" ht="7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ht="15.75" customHeight="1">
      <c r="B53" s="18"/>
      <c r="C53" s="18"/>
      <c r="D53" s="18"/>
      <c r="E53" s="18"/>
      <c r="F53" s="18"/>
      <c r="G53" s="18"/>
      <c r="H53" s="18"/>
      <c r="I53" s="18"/>
    </row>
    <row r="54" ht="15.75" customHeight="1">
      <c r="B54" s="72" t="s">
        <v>40</v>
      </c>
    </row>
    <row r="55" ht="15.75" customHeight="1"/>
    <row r="56" ht="15.75" customHeight="1"/>
    <row r="57" ht="15.75" customHeight="1">
      <c r="B57" s="72" t="s">
        <v>41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A1:K1"/>
    <mergeCell ref="B3:K3"/>
    <mergeCell ref="B4:K4"/>
    <mergeCell ref="C7:C8"/>
    <mergeCell ref="D7:D8"/>
    <mergeCell ref="F7:F8"/>
    <mergeCell ref="G7:G8"/>
    <mergeCell ref="J7:J8"/>
    <mergeCell ref="H7:H8"/>
    <mergeCell ref="I7:I8"/>
    <mergeCell ref="C11:D11"/>
    <mergeCell ref="F11:G11"/>
    <mergeCell ref="I11:J11"/>
    <mergeCell ref="F13:G13"/>
    <mergeCell ref="I13:J13"/>
    <mergeCell ref="C13:D13"/>
    <mergeCell ref="C21:D21"/>
    <mergeCell ref="F21:G21"/>
    <mergeCell ref="I21:J21"/>
    <mergeCell ref="C23:D23"/>
    <mergeCell ref="F23:G23"/>
    <mergeCell ref="I23:J23"/>
    <mergeCell ref="C26:E26"/>
    <mergeCell ref="H26:J26"/>
    <mergeCell ref="D28:E28"/>
    <mergeCell ref="I28:J28"/>
    <mergeCell ref="C29:E29"/>
    <mergeCell ref="H29:J29"/>
    <mergeCell ref="C30:E30"/>
    <mergeCell ref="B50:K50"/>
    <mergeCell ref="B54:K56"/>
    <mergeCell ref="B57:K58"/>
    <mergeCell ref="H30:J30"/>
    <mergeCell ref="C32:J32"/>
    <mergeCell ref="C37:I37"/>
    <mergeCell ref="H38:I38"/>
    <mergeCell ref="H39:I39"/>
    <mergeCell ref="C48:I48"/>
    <mergeCell ref="C49:I49"/>
  </mergeCells>
  <printOptions/>
  <pageMargins bottom="0.75" footer="0.0" header="0.0" left="0.7" right="0.7" top="0.75"/>
  <pageSetup orientation="landscape"/>
  <headerFooter>
    <oddHeader>&amp;CMIC SERVICIOS INTEGRALES </oddHeader>
  </headerFooter>
  <drawing r:id="rId1"/>
</worksheet>
</file>